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cegidgroup-my.sharepoint.com/personal/aguitartventura_cegid_com/Documents/claude-code/plain-blog/content/"/>
    </mc:Choice>
  </mc:AlternateContent>
  <xr:revisionPtr revIDLastSave="2" documentId="11_EB55C4871EF5DE9810F45960990668ECA3A15A7C" xr6:coauthVersionLast="47" xr6:coauthVersionMax="47" xr10:uidLastSave="{5F5B1E59-7FA4-4D6B-B4D2-67973D83341D}"/>
  <bookViews>
    <workbookView xWindow="-110" yWindow="-110" windowWidth="19420" windowHeight="11500" xr2:uid="{00000000-000D-0000-FFFF-FFFF00000000}"/>
  </bookViews>
  <sheets>
    <sheet name="Cuadrante" sheetId="1" r:id="rId1"/>
    <sheet name="Configuracion" sheetId="2" r:id="rId2"/>
    <sheet name="Instrucciones" sheetId="3" r:id="rId3"/>
  </sheets>
  <definedNames>
    <definedName name="_xlnm.Print_Titles" localSheetId="0">Cuadrante!$1:$4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1" l="1"/>
  <c r="I30" i="1"/>
  <c r="H30" i="1"/>
  <c r="G30" i="1"/>
  <c r="F30" i="1"/>
  <c r="E30" i="1"/>
  <c r="D30" i="1"/>
  <c r="C30" i="1"/>
  <c r="J29" i="1"/>
  <c r="I29" i="1"/>
  <c r="H29" i="1"/>
  <c r="G29" i="1"/>
  <c r="F29" i="1"/>
  <c r="E29" i="1"/>
  <c r="D29" i="1"/>
  <c r="C29" i="1"/>
  <c r="J28" i="1"/>
  <c r="I28" i="1"/>
  <c r="H28" i="1"/>
  <c r="G28" i="1"/>
  <c r="F28" i="1"/>
  <c r="E28" i="1"/>
  <c r="D28" i="1"/>
  <c r="C28" i="1"/>
  <c r="J27" i="1"/>
  <c r="I27" i="1"/>
  <c r="H27" i="1"/>
  <c r="G27" i="1"/>
  <c r="F27" i="1"/>
  <c r="E27" i="1"/>
  <c r="D27" i="1"/>
  <c r="C27" i="1"/>
  <c r="J26" i="1"/>
  <c r="I26" i="1"/>
  <c r="H26" i="1"/>
  <c r="G26" i="1"/>
  <c r="F26" i="1"/>
  <c r="E26" i="1"/>
  <c r="D26" i="1"/>
  <c r="C26" i="1"/>
  <c r="J25" i="1"/>
  <c r="I25" i="1"/>
  <c r="H25" i="1"/>
  <c r="G25" i="1"/>
  <c r="F25" i="1"/>
  <c r="E25" i="1"/>
  <c r="D25" i="1"/>
  <c r="C25" i="1"/>
  <c r="J24" i="1"/>
  <c r="I24" i="1"/>
  <c r="H24" i="1"/>
  <c r="G24" i="1"/>
  <c r="F24" i="1"/>
  <c r="E24" i="1"/>
  <c r="D24" i="1"/>
  <c r="C24" i="1"/>
  <c r="J23" i="1"/>
  <c r="I23" i="1"/>
  <c r="H23" i="1"/>
  <c r="G23" i="1"/>
  <c r="F23" i="1"/>
  <c r="E23" i="1"/>
  <c r="D23" i="1"/>
  <c r="C23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32" i="1" s="1"/>
  <c r="I4" i="1"/>
  <c r="H4" i="1"/>
  <c r="G4" i="1"/>
  <c r="F4" i="1"/>
  <c r="E4" i="1"/>
  <c r="D4" i="1"/>
  <c r="C4" i="1"/>
</calcChain>
</file>

<file path=xl/sharedStrings.xml><?xml version="1.0" encoding="utf-8"?>
<sst xmlns="http://schemas.openxmlformats.org/spreadsheetml/2006/main" count="111" uniqueCount="65">
  <si>
    <t>CUADRANTE SEMANAL DE TURNOS</t>
  </si>
  <si>
    <t>Empresa / Equipo:</t>
  </si>
  <si>
    <t>Semana del:</t>
  </si>
  <si>
    <t>#</t>
  </si>
  <si>
    <t>EMPLEADO</t>
  </si>
  <si>
    <t>LUN</t>
  </si>
  <si>
    <t>MAR</t>
  </si>
  <si>
    <t>MIE</t>
  </si>
  <si>
    <t>JUE</t>
  </si>
  <si>
    <t>VIE</t>
  </si>
  <si>
    <t>SAB</t>
  </si>
  <si>
    <t>DOM</t>
  </si>
  <si>
    <t>HORAS
SEMANA</t>
  </si>
  <si>
    <t>OBSERVACIONES</t>
  </si>
  <si>
    <t>RESUMEN POR TIPO DE TURNO</t>
  </si>
  <si>
    <t>TOTAL
SEMANA</t>
  </si>
  <si>
    <t>M</t>
  </si>
  <si>
    <t>Manana</t>
  </si>
  <si>
    <t>T</t>
  </si>
  <si>
    <t>Tarde</t>
  </si>
  <si>
    <t>N</t>
  </si>
  <si>
    <t>Noche</t>
  </si>
  <si>
    <t>L</t>
  </si>
  <si>
    <t>Libre</t>
  </si>
  <si>
    <t>V</t>
  </si>
  <si>
    <t>Vacaciones</t>
  </si>
  <si>
    <t>B</t>
  </si>
  <si>
    <t>Baja</t>
  </si>
  <si>
    <t>F</t>
  </si>
  <si>
    <t>Festivo trabajado</t>
  </si>
  <si>
    <t>P</t>
  </si>
  <si>
    <t>Permiso</t>
  </si>
  <si>
    <t>TOTAL HORAS SEMANA</t>
  </si>
  <si>
    <t>CONFIGURACION DE TURNOS</t>
  </si>
  <si>
    <t>Codigo</t>
  </si>
  <si>
    <t>Nombre del turno</t>
  </si>
  <si>
    <t>Horas por dia</t>
  </si>
  <si>
    <t>Puedes cambiar las horas por dia para cada turno. El total de horas de la hoja Cuadrante se actualiza solo.</t>
  </si>
  <si>
    <t>INSTRUCCIONES DE USO</t>
  </si>
  <si>
    <t>1</t>
  </si>
  <si>
    <t>Entra en la pestana 'Cuadrante'</t>
  </si>
  <si>
    <t>Aqui esta el cuadrante principal. Las otras hojas son de apoyo.</t>
  </si>
  <si>
    <t>2</t>
  </si>
  <si>
    <t>Cambia la fecha de inicio de semana</t>
  </si>
  <si>
    <t>Haz clic en la celda I2 (esquina superior derecha) y escribe el lunes de la semana que quieres planificar. Las fechas de los 7 dias se actualizan solas.</t>
  </si>
  <si>
    <t>3</t>
  </si>
  <si>
    <t>Escribe los nombres del equipo</t>
  </si>
  <si>
    <t>Columna B, filas 5 a 20. Puedes planificar hasta 16 personas por semana.</t>
  </si>
  <si>
    <t>4</t>
  </si>
  <si>
    <t>Asigna turnos con los codigos de color</t>
  </si>
  <si>
    <t>Haz clic en cualquier celda de dia (columnas LUN-DOM). Aparece un menu desplegable con los codigos disponibles. Al seleccionar uno, la celda se colorea automaticamente.</t>
  </si>
  <si>
    <t>5</t>
  </si>
  <si>
    <t>Consulta el resumen inferior</t>
  </si>
  <si>
    <t>Debajo de la tabla aparece el conteo de cada tipo de turno por dia y el total de horas de toda la semana.</t>
  </si>
  <si>
    <t>6</t>
  </si>
  <si>
    <t>Personaliza las horas por turno</t>
  </si>
  <si>
    <t>En la pestana 'Configuracion' puedes cambiar las horas asignadas a cada codigo. El total de horas se recalcula solo.</t>
  </si>
  <si>
    <t>7</t>
  </si>
  <si>
    <t>Imprime o comparte</t>
  </si>
  <si>
    <t>Archivo &gt; Imprimir. La hoja esta configurada para A4 apaisado en una sola pagina. Tambien puedes exportar a PDF.</t>
  </si>
  <si>
    <t>LEYENDA DE CODIGOS</t>
  </si>
  <si>
    <t>Nombre</t>
  </si>
  <si>
    <t>Horas/dia</t>
  </si>
  <si>
    <t>8h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</si>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</sst>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0" x14ac:knownFonts="1">
    <font>
      <sz val="11"/>
      <color theme="1"/>
      <name val="Calibri"/>
      <family val="2"/>
      <scheme val="minor"/>
    </font>
    <font>
      <b/>
      <sz val="14"/>
      <color rgb="FFFFFFFF"/>
      <name val="Calibri"/>
    </font>
    <font>
      <b/>
      <sz val="10"/>
      <color rgb="FFFFFFFF"/>
      <name val="Calibri"/>
    </font>
    <font>
      <b/>
      <sz val="12"/>
      <color rgb="FF1E40AF"/>
      <name val="Calibri"/>
    </font>
    <font>
      <sz val="11"/>
      <color rgb="FF1E40AF"/>
      <name val="Calibri"/>
    </font>
    <font>
      <b/>
      <sz val="11"/>
      <color rgb="FF1E40AF"/>
      <name val="Calibri"/>
    </font>
    <font>
      <b/>
      <sz val="12"/>
      <color rgb="FF9A3412"/>
      <name val="Calibri"/>
    </font>
    <font>
      <sz val="11"/>
      <color rgb="FF9A3412"/>
      <name val="Calibri"/>
    </font>
    <font>
      <b/>
      <sz val="11"/>
      <color rgb="FF9A3412"/>
      <name val="Calibri"/>
    </font>
    <font>
      <b/>
      <sz val="12"/>
      <color rgb="FF5B21B6"/>
      <name val="Calibri"/>
    </font>
    <font>
      <sz val="11"/>
      <color rgb="FF5B21B6"/>
      <name val="Calibri"/>
    </font>
    <font>
      <b/>
      <sz val="11"/>
      <color rgb="FF5B21B6"/>
      <name val="Calibri"/>
    </font>
    <font>
      <b/>
      <sz val="12"/>
      <color rgb="FF4B5563"/>
      <name val="Calibri"/>
    </font>
    <font>
      <sz val="11"/>
      <color rgb="FF4B5563"/>
      <name val="Calibri"/>
    </font>
    <font>
      <b/>
      <sz val="11"/>
      <color rgb="FF4B5563"/>
      <name val="Calibri"/>
    </font>
    <font>
      <b/>
      <sz val="12"/>
      <color rgb="FF065F46"/>
      <name val="Calibri"/>
    </font>
    <font>
      <sz val="11"/>
      <color rgb="FF065F46"/>
      <name val="Calibri"/>
    </font>
    <font>
      <b/>
      <sz val="11"/>
      <color rgb="FF065F46"/>
      <name val="Calibri"/>
    </font>
    <font>
      <b/>
      <sz val="12"/>
      <color rgb="FF991B1B"/>
      <name val="Calibri"/>
    </font>
    <font>
      <sz val="11"/>
      <color rgb="FF991B1B"/>
      <name val="Calibri"/>
    </font>
    <font>
      <b/>
      <sz val="11"/>
      <color rgb="FF991B1B"/>
      <name val="Calibri"/>
    </font>
    <font>
      <b/>
      <sz val="12"/>
      <color rgb="FF78350F"/>
      <name val="Calibri"/>
    </font>
    <font>
      <sz val="11"/>
      <color rgb="FF78350F"/>
      <name val="Calibri"/>
    </font>
    <font>
      <b/>
      <sz val="11"/>
      <color rgb="FF78350F"/>
      <name val="Calibri"/>
    </font>
    <font>
      <b/>
      <sz val="12"/>
      <color rgb="FF9D174D"/>
      <name val="Calibri"/>
    </font>
    <font>
      <sz val="11"/>
      <color rgb="FF9D174D"/>
      <name val="Calibri"/>
    </font>
    <font>
      <b/>
      <sz val="11"/>
      <color rgb="FF9D174D"/>
      <name val="Calibri"/>
    </font>
    <font>
      <sz val="9"/>
      <color rgb="FF1E1B4B"/>
      <name val="Calibri"/>
    </font>
    <font>
      <b/>
      <sz val="22"/>
      <color rgb="FFFFFFFF"/>
      <name val="Calibri"/>
    </font>
    <font>
      <b/>
      <sz val="10"/>
      <color rgb="FF1E1B4B"/>
      <name val="Calibri"/>
    </font>
    <font>
      <b/>
      <sz val="12"/>
      <color rgb="FF1A1A2E"/>
      <name val="Calibri"/>
    </font>
    <font>
      <b/>
      <sz val="14"/>
      <color rgb="FF7C3AED"/>
      <name val="Calibri"/>
    </font>
    <font>
      <b/>
      <sz val="11"/>
      <color rgb="FFFFFFFF"/>
      <name val="Calibri"/>
    </font>
    <font>
      <b/>
      <sz val="12"/>
      <color rgb="FFFFFFFF"/>
      <name val="Calibri"/>
    </font>
    <font>
      <sz val="11"/>
      <color rgb="FF1A1A2E"/>
      <name val="Calibri"/>
    </font>
    <font>
      <b/>
      <sz val="13"/>
      <color rgb="FF1A1A2E"/>
      <name val="Calibri"/>
    </font>
    <font>
      <b/>
      <sz val="11"/>
      <color rgb="FF1E1B4B"/>
      <name val="Calibri"/>
    </font>
    <font>
      <i/>
      <sz val="10"/>
      <color rgb="FF6B7280"/>
      <name val="Calibri"/>
    </font>
    <font>
      <b/>
      <sz val="14"/>
      <color rgb="FFFCD34D"/>
      <name val="Calibri"/>
    </font>
    <font>
      <b/>
      <sz val="18"/>
      <color rgb="FFFFFFFF"/>
      <name val="Calibri"/>
    </font>
    <font>
      <b/>
      <sz val="16"/>
      <color rgb="FFFFFFFF"/>
      <name val="Calibri"/>
    </font>
    <font>
      <sz val="10"/>
      <color rgb="FF1A1A2E"/>
      <name val="Calibri"/>
    </font>
    <font>
      <b/>
      <sz val="13"/>
      <color rgb="FF1E40AF"/>
      <name val="Calibri"/>
    </font>
    <font>
      <b/>
      <sz val="13"/>
      <color rgb="FF9A3412"/>
      <name val="Calibri"/>
    </font>
    <font>
      <b/>
      <sz val="13"/>
      <color rgb="FF5B21B6"/>
      <name val="Calibri"/>
    </font>
    <font>
      <b/>
      <sz val="13"/>
      <color rgb="FF4B5563"/>
      <name val="Calibri"/>
    </font>
    <font>
      <b/>
      <sz val="13"/>
      <color rgb="FF065F46"/>
      <name val="Calibri"/>
    </font>
    <font>
      <b/>
      <sz val="13"/>
      <color rgb="FF991B1B"/>
      <name val="Calibri"/>
    </font>
    <font>
      <b/>
      <sz val="13"/>
      <color rgb="FF78350F"/>
      <name val="Calibri"/>
    </font>
    <font>
      <b/>
      <sz val="13"/>
      <color rgb="FF9D174D"/>
      <name val="Calibri"/>
    </font>
  </fonts>
  <fills count="16">
    <fill>
      <patternFill patternType="none"/>
    </fill>
    <fill>
      <patternFill patternType="gray125"/>
    </fill>
    <fill>
      <patternFill patternType="solid">
        <fgColor rgb="FF1E1B4B"/>
      </patternFill>
    </fill>
    <fill>
      <patternFill patternType="solid">
        <fgColor rgb="FF312E81"/>
      </patternFill>
    </fill>
    <fill>
      <patternFill patternType="solid">
        <fgColor rgb="FFDBEAFE"/>
      </patternFill>
    </fill>
    <fill>
      <patternFill patternType="solid">
        <fgColor rgb="FFFED7AA"/>
      </patternFill>
    </fill>
    <fill>
      <patternFill patternType="solid">
        <fgColor rgb="FFE9D5FF"/>
      </patternFill>
    </fill>
    <fill>
      <patternFill patternType="solid">
        <fgColor rgb="FFF3F4F6"/>
      </patternFill>
    </fill>
    <fill>
      <patternFill patternType="solid">
        <fgColor rgb="FFD1FAE5"/>
      </patternFill>
    </fill>
    <fill>
      <patternFill patternType="solid">
        <fgColor rgb="FFFEE2E2"/>
      </patternFill>
    </fill>
    <fill>
      <patternFill patternType="solid">
        <fgColor rgb="FFFEF9C3"/>
      </patternFill>
    </fill>
    <fill>
      <patternFill patternType="solid">
        <fgColor rgb="FFFCE7F3"/>
      </patternFill>
    </fill>
    <fill>
      <patternFill patternType="solid">
        <fgColor rgb="FFEDE9FE"/>
      </patternFill>
    </fill>
    <fill>
      <patternFill patternType="solid">
        <fgColor rgb="FFFFFFFF"/>
      </patternFill>
    </fill>
    <fill>
      <patternFill patternType="solid">
        <fgColor rgb="FF3B0764"/>
      </patternFill>
    </fill>
    <fill>
      <patternFill patternType="solid">
        <fgColor rgb="FFF9F8FF"/>
      </patternFill>
    </fill>
  </fills>
  <borders count="5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  <border>
      <left/>
      <right/>
      <top/>
      <bottom style="medium">
        <color rgb="FF7C3AED"/>
      </bottom>
      <diagonal/>
    </border>
    <border>
      <left style="thin">
        <color rgb="FFC4B5FD"/>
      </left>
      <right style="thin">
        <color rgb="FFC4B5FD"/>
      </right>
      <top style="thin">
        <color rgb="FFC4B5FD"/>
      </top>
      <bottom style="thin">
        <color rgb="FFC4B5FD"/>
      </bottom>
      <diagonal/>
    </border>
    <border>
      <left style="thin">
        <color rgb="FFD1D5DB"/>
      </left>
      <right/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29" fillId="12" borderId="1" xfId="0" applyFont="1" applyFill="1" applyBorder="1" applyAlignment="1">
      <alignment horizontal="right" vertical="center"/>
    </xf>
    <xf numFmtId="0" fontId="33" fillId="2" borderId="1" xfId="0" applyFont="1" applyFill="1" applyBorder="1" applyAlignment="1">
      <alignment horizontal="center" vertical="center"/>
    </xf>
    <xf numFmtId="0" fontId="33" fillId="1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9" fillId="12" borderId="3" xfId="0" applyFont="1" applyFill="1" applyBorder="1" applyAlignment="1">
      <alignment horizontal="center" vertical="center"/>
    </xf>
    <xf numFmtId="0" fontId="29" fillId="12" borderId="1" xfId="0" applyFont="1" applyFill="1" applyBorder="1" applyAlignment="1">
      <alignment horizontal="center" vertical="center"/>
    </xf>
    <xf numFmtId="0" fontId="34" fillId="13" borderId="1" xfId="0" applyFont="1" applyFill="1" applyBorder="1" applyAlignment="1">
      <alignment horizontal="left" vertical="center"/>
    </xf>
    <xf numFmtId="0" fontId="35" fillId="13" borderId="1" xfId="0" applyFont="1" applyFill="1" applyBorder="1" applyAlignment="1">
      <alignment horizontal="center" vertical="center"/>
    </xf>
    <xf numFmtId="0" fontId="36" fillId="13" borderId="1" xfId="0" applyFont="1" applyFill="1" applyBorder="1" applyAlignment="1">
      <alignment horizontal="center" vertical="center"/>
    </xf>
    <xf numFmtId="0" fontId="37" fillId="13" borderId="1" xfId="0" applyFont="1" applyFill="1" applyBorder="1" applyAlignment="1">
      <alignment horizontal="left" vertical="center" wrapText="1"/>
    </xf>
    <xf numFmtId="0" fontId="34" fillId="15" borderId="1" xfId="0" applyFont="1" applyFill="1" applyBorder="1" applyAlignment="1">
      <alignment horizontal="left" vertical="center"/>
    </xf>
    <xf numFmtId="0" fontId="35" fillId="15" borderId="1" xfId="0" applyFont="1" applyFill="1" applyBorder="1" applyAlignment="1">
      <alignment horizontal="center" vertical="center"/>
    </xf>
    <xf numFmtId="0" fontId="36" fillId="15" borderId="1" xfId="0" applyFont="1" applyFill="1" applyBorder="1" applyAlignment="1">
      <alignment horizontal="center" vertical="center"/>
    </xf>
    <xf numFmtId="0" fontId="37" fillId="15" borderId="1" xfId="0" applyFont="1" applyFill="1" applyBorder="1" applyAlignment="1">
      <alignment horizontal="left" vertical="center" wrapText="1"/>
    </xf>
    <xf numFmtId="0" fontId="0" fillId="12" borderId="0" xfId="0" applyFill="1"/>
    <xf numFmtId="0" fontId="0" fillId="2" borderId="1" xfId="0" applyFill="1" applyBorder="1"/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6" fillId="5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center" vertical="center"/>
    </xf>
    <xf numFmtId="0" fontId="0" fillId="5" borderId="1" xfId="0" applyFill="1" applyBorder="1"/>
    <xf numFmtId="0" fontId="9" fillId="6" borderId="1" xfId="0" applyFont="1" applyFill="1" applyBorder="1" applyAlignment="1">
      <alignment horizontal="center" vertical="center"/>
    </xf>
    <xf numFmtId="0" fontId="10" fillId="6" borderId="1" xfId="0" applyFont="1" applyFill="1" applyBorder="1" applyAlignment="1">
      <alignment horizontal="left" vertical="center"/>
    </xf>
    <xf numFmtId="0" fontId="11" fillId="6" borderId="1" xfId="0" applyFont="1" applyFill="1" applyBorder="1" applyAlignment="1">
      <alignment horizontal="center" vertical="center"/>
    </xf>
    <xf numFmtId="0" fontId="0" fillId="6" borderId="1" xfId="0" applyFill="1" applyBorder="1"/>
    <xf numFmtId="0" fontId="12" fillId="7" borderId="1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/>
    </xf>
    <xf numFmtId="0" fontId="14" fillId="7" borderId="1" xfId="0" applyFont="1" applyFill="1" applyBorder="1" applyAlignment="1">
      <alignment horizontal="center" vertical="center"/>
    </xf>
    <xf numFmtId="0" fontId="0" fillId="7" borderId="1" xfId="0" applyFill="1" applyBorder="1"/>
    <xf numFmtId="0" fontId="15" fillId="8" borderId="1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left" vertical="center"/>
    </xf>
    <xf numFmtId="0" fontId="17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18" fillId="9" borderId="1" xfId="0" applyFont="1" applyFill="1" applyBorder="1" applyAlignment="1">
      <alignment horizontal="center" vertical="center"/>
    </xf>
    <xf numFmtId="0" fontId="19" fillId="9" borderId="1" xfId="0" applyFont="1" applyFill="1" applyBorder="1" applyAlignment="1">
      <alignment horizontal="left" vertical="center"/>
    </xf>
    <xf numFmtId="0" fontId="20" fillId="9" borderId="1" xfId="0" applyFont="1" applyFill="1" applyBorder="1" applyAlignment="1">
      <alignment horizontal="center" vertical="center"/>
    </xf>
    <xf numFmtId="0" fontId="0" fillId="9" borderId="1" xfId="0" applyFill="1" applyBorder="1"/>
    <xf numFmtId="0" fontId="21" fillId="10" borderId="1" xfId="0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left" vertical="center"/>
    </xf>
    <xf numFmtId="0" fontId="23" fillId="10" borderId="1" xfId="0" applyFont="1" applyFill="1" applyBorder="1" applyAlignment="1">
      <alignment horizontal="center" vertical="center"/>
    </xf>
    <xf numFmtId="0" fontId="0" fillId="10" borderId="1" xfId="0" applyFill="1" applyBorder="1"/>
    <xf numFmtId="0" fontId="24" fillId="11" borderId="1" xfId="0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left" vertical="center"/>
    </xf>
    <xf numFmtId="0" fontId="26" fillId="11" borderId="1" xfId="0" applyFont="1" applyFill="1" applyBorder="1" applyAlignment="1">
      <alignment horizontal="center" vertical="center"/>
    </xf>
    <xf numFmtId="0" fontId="0" fillId="11" borderId="1" xfId="0" applyFill="1" applyBorder="1"/>
    <xf numFmtId="0" fontId="38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40" fillId="2" borderId="1" xfId="0" applyFont="1" applyFill="1" applyBorder="1" applyAlignment="1">
      <alignment horizontal="center" vertical="center"/>
    </xf>
    <xf numFmtId="0" fontId="36" fillId="12" borderId="1" xfId="0" applyFont="1" applyFill="1" applyBorder="1" applyAlignment="1">
      <alignment horizontal="left" vertical="center" wrapText="1"/>
    </xf>
    <xf numFmtId="0" fontId="41" fillId="13" borderId="1" xfId="0" applyFont="1" applyFill="1" applyBorder="1" applyAlignment="1">
      <alignment horizontal="left" vertical="center" wrapText="1"/>
    </xf>
    <xf numFmtId="0" fontId="42" fillId="4" borderId="1" xfId="0" applyFont="1" applyFill="1" applyBorder="1" applyAlignment="1">
      <alignment horizontal="center" vertical="center"/>
    </xf>
    <xf numFmtId="0" fontId="43" fillId="5" borderId="1" xfId="0" applyFont="1" applyFill="1" applyBorder="1" applyAlignment="1">
      <alignment horizontal="center" vertical="center"/>
    </xf>
    <xf numFmtId="0" fontId="44" fillId="6" borderId="1" xfId="0" applyFont="1" applyFill="1" applyBorder="1" applyAlignment="1">
      <alignment horizontal="center" vertical="center"/>
    </xf>
    <xf numFmtId="0" fontId="45" fillId="7" borderId="1" xfId="0" applyFont="1" applyFill="1" applyBorder="1" applyAlignment="1">
      <alignment horizontal="center" vertical="center"/>
    </xf>
    <xf numFmtId="0" fontId="46" fillId="8" borderId="1" xfId="0" applyFont="1" applyFill="1" applyBorder="1" applyAlignment="1">
      <alignment horizontal="center" vertical="center"/>
    </xf>
    <xf numFmtId="0" fontId="47" fillId="9" borderId="1" xfId="0" applyFont="1" applyFill="1" applyBorder="1" applyAlignment="1">
      <alignment horizontal="center" vertical="center"/>
    </xf>
    <xf numFmtId="0" fontId="48" fillId="10" borderId="1" xfId="0" applyFont="1" applyFill="1" applyBorder="1" applyAlignment="1">
      <alignment horizontal="center" vertical="center"/>
    </xf>
    <xf numFmtId="0" fontId="49" fillId="11" borderId="1" xfId="0" applyFont="1" applyFill="1" applyBorder="1" applyAlignment="1">
      <alignment horizontal="center" vertical="center"/>
    </xf>
    <xf numFmtId="0" fontId="29" fillId="12" borderId="1" xfId="0" applyFont="1" applyFill="1" applyBorder="1" applyAlignment="1">
      <alignment horizontal="right" vertical="center"/>
    </xf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0" fillId="13" borderId="2" xfId="0" applyFont="1" applyFill="1" applyBorder="1" applyAlignment="1">
      <alignment horizontal="left" vertical="center"/>
    </xf>
    <xf numFmtId="0" fontId="32" fillId="2" borderId="1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27" fillId="12" borderId="0" xfId="0" applyFont="1" applyFill="1" applyAlignment="1">
      <alignment horizontal="left" vertical="center" wrapText="1"/>
    </xf>
    <xf numFmtId="0" fontId="39" fillId="2" borderId="1" xfId="0" applyFont="1" applyFill="1" applyBorder="1" applyAlignment="1">
      <alignment horizontal="center" vertical="center"/>
    </xf>
    <xf numFmtId="14" fontId="31" fillId="13" borderId="4" xfId="0" applyNumberFormat="1" applyFont="1" applyFill="1" applyBorder="1" applyAlignment="1">
      <alignment horizontal="center" vertical="center"/>
    </xf>
    <xf numFmtId="14" fontId="31" fillId="13" borderId="0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8">
    <dxf>
      <font>
        <b/>
        <sz val="13"/>
        <color rgb="FF9D174D"/>
        <name val="Calibri"/>
      </font>
      <fill>
        <patternFill>
          <bgColor rgb="FFFCE7F3"/>
        </patternFill>
      </fill>
    </dxf>
    <dxf>
      <font>
        <b/>
        <sz val="13"/>
        <color rgb="FF78350F"/>
        <name val="Calibri"/>
      </font>
      <fill>
        <patternFill>
          <bgColor rgb="FFFEF9C3"/>
        </patternFill>
      </fill>
    </dxf>
    <dxf>
      <font>
        <b/>
        <sz val="13"/>
        <color rgb="FF991B1B"/>
        <name val="Calibri"/>
      </font>
      <fill>
        <patternFill>
          <bgColor rgb="FFFEE2E2"/>
        </patternFill>
      </fill>
    </dxf>
    <dxf>
      <font>
        <b/>
        <sz val="13"/>
        <color rgb="FF065F46"/>
        <name val="Calibri"/>
      </font>
      <fill>
        <patternFill>
          <bgColor rgb="FFD1FAE5"/>
        </patternFill>
      </fill>
    </dxf>
    <dxf>
      <font>
        <b/>
        <sz val="13"/>
        <color rgb="FF4B5563"/>
        <name val="Calibri"/>
      </font>
      <fill>
        <patternFill>
          <bgColor rgb="FFF3F4F6"/>
        </patternFill>
      </fill>
    </dxf>
    <dxf>
      <font>
        <b/>
        <sz val="13"/>
        <color rgb="FF5B21B6"/>
        <name val="Calibri"/>
      </font>
      <fill>
        <patternFill>
          <bgColor rgb="FFE9D5FF"/>
        </patternFill>
      </fill>
    </dxf>
    <dxf>
      <font>
        <b/>
        <sz val="13"/>
        <color rgb="FF9A3412"/>
        <name val="Calibri"/>
      </font>
      <fill>
        <patternFill>
          <bgColor rgb="FFFED7AA"/>
        </patternFill>
      </fill>
    </dxf>
    <dxf>
      <font>
        <b/>
        <sz val="13"/>
        <color rgb="FF1E40AF"/>
        <name val="Calibri"/>
      </font>
      <fill>
        <patternFill>
          <bgColor rgb="FFDBEAF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1E1B4B"/>
    <pageSetUpPr fitToPage="1"/>
  </sheetPr>
  <dimension ref="A1:K32"/>
  <sheetViews>
    <sheetView tabSelected="1" workbookViewId="0">
      <pane xSplit="2" ySplit="4" topLeftCell="C5" activePane="bottomRight" state="frozen"/>
      <selection pane="topRight"/>
      <selection pane="bottomLeft"/>
      <selection pane="bottomRight" activeCell="E5" sqref="E5"/>
    </sheetView>
  </sheetViews>
  <sheetFormatPr defaultRowHeight="14.5" x14ac:dyDescent="0.35"/>
  <cols>
    <col min="1" max="1" width="4" customWidth="1"/>
    <col min="2" max="2" width="24" customWidth="1"/>
    <col min="3" max="10" width="13" customWidth="1"/>
    <col min="11" max="11" width="24" customWidth="1"/>
  </cols>
  <sheetData>
    <row r="1" spans="1:11" ht="50" customHeight="1" x14ac:dyDescent="0.35">
      <c r="A1" s="70" t="s">
        <v>0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ht="26" customHeight="1" thickBot="1" x14ac:dyDescent="0.4">
      <c r="A2" s="63" t="s">
        <v>1</v>
      </c>
      <c r="B2" s="64"/>
      <c r="C2" s="66"/>
      <c r="D2" s="64"/>
      <c r="E2" s="64"/>
      <c r="F2" s="64"/>
      <c r="G2" s="64"/>
      <c r="H2" s="1" t="s">
        <v>2</v>
      </c>
      <c r="I2" s="75">
        <v>46153</v>
      </c>
      <c r="J2" s="76"/>
      <c r="K2" s="76"/>
    </row>
    <row r="3" spans="1:11" ht="30" customHeight="1" x14ac:dyDescent="0.35">
      <c r="A3" s="67" t="s">
        <v>3</v>
      </c>
      <c r="B3" s="67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3" t="s">
        <v>10</v>
      </c>
      <c r="I3" s="3" t="s">
        <v>11</v>
      </c>
      <c r="J3" s="69" t="s">
        <v>12</v>
      </c>
      <c r="K3" s="65" t="s">
        <v>13</v>
      </c>
    </row>
    <row r="4" spans="1:11" ht="20" customHeight="1" x14ac:dyDescent="0.35">
      <c r="A4" s="64"/>
      <c r="B4" s="64"/>
      <c r="C4" s="6" t="str">
        <f>TEXT($I$2+0,"DD/MM")</f>
        <v>11/05</v>
      </c>
      <c r="D4" s="6" t="str">
        <f>TEXT($I$2+1,"DD/MM")</f>
        <v>12/05</v>
      </c>
      <c r="E4" s="6" t="str">
        <f>TEXT($I$2+2,"DD/MM")</f>
        <v>13/05</v>
      </c>
      <c r="F4" s="6" t="str">
        <f>TEXT($I$2+3,"DD/MM")</f>
        <v>14/05</v>
      </c>
      <c r="G4" s="6" t="str">
        <f>TEXT($I$2+4,"DD/MM")</f>
        <v>15/05</v>
      </c>
      <c r="H4" s="6" t="str">
        <f>TEXT($I$2+5,"DD/MM")</f>
        <v>16/05</v>
      </c>
      <c r="I4" s="6" t="str">
        <f>TEXT($I$2+6,"DD/MM")</f>
        <v>17/05</v>
      </c>
      <c r="J4" s="64"/>
      <c r="K4" s="64"/>
    </row>
    <row r="5" spans="1:11" ht="26" customHeight="1" x14ac:dyDescent="0.35">
      <c r="A5" s="7">
        <v>1</v>
      </c>
      <c r="B5" s="8"/>
      <c r="C5" s="9"/>
      <c r="D5" s="9"/>
      <c r="E5" s="9"/>
      <c r="F5" s="9"/>
      <c r="G5" s="9"/>
      <c r="H5" s="9"/>
      <c r="I5" s="9"/>
      <c r="J5" s="10">
        <f>IFERROR(VLOOKUP(C5,Configuracion!$A:$C,3,0),0)+IFERROR(VLOOKUP(D5,Configuracion!$A:$C,3,0),0)+IFERROR(VLOOKUP(E5,Configuracion!$A:$C,3,0),0)+IFERROR(VLOOKUP(F5,Configuracion!$A:$C,3,0),0)+IFERROR(VLOOKUP(G5,Configuracion!$A:$C,3,0),0)+IFERROR(VLOOKUP(H5,Configuracion!$A:$C,3,0),0)+IFERROR(VLOOKUP(I5,Configuracion!$A:$C,3,0),0)</f>
        <v>0</v>
      </c>
      <c r="K5" s="11"/>
    </row>
    <row r="6" spans="1:11" ht="26" customHeight="1" x14ac:dyDescent="0.35">
      <c r="A6" s="7">
        <v>2</v>
      </c>
      <c r="B6" s="12"/>
      <c r="C6" s="13"/>
      <c r="D6" s="13"/>
      <c r="E6" s="13"/>
      <c r="F6" s="13"/>
      <c r="G6" s="13"/>
      <c r="H6" s="13"/>
      <c r="I6" s="13"/>
      <c r="J6" s="14">
        <f>IFERROR(VLOOKUP(C6,Configuracion!$A:$C,3,0),0)+IFERROR(VLOOKUP(D6,Configuracion!$A:$C,3,0),0)+IFERROR(VLOOKUP(E6,Configuracion!$A:$C,3,0),0)+IFERROR(VLOOKUP(F6,Configuracion!$A:$C,3,0),0)+IFERROR(VLOOKUP(G6,Configuracion!$A:$C,3,0),0)+IFERROR(VLOOKUP(H6,Configuracion!$A:$C,3,0),0)+IFERROR(VLOOKUP(I6,Configuracion!$A:$C,3,0),0)</f>
        <v>0</v>
      </c>
      <c r="K6" s="15"/>
    </row>
    <row r="7" spans="1:11" ht="26" customHeight="1" x14ac:dyDescent="0.35">
      <c r="A7" s="7">
        <v>3</v>
      </c>
      <c r="B7" s="8"/>
      <c r="C7" s="9"/>
      <c r="D7" s="9"/>
      <c r="E7" s="9"/>
      <c r="F7" s="9"/>
      <c r="G7" s="9"/>
      <c r="H7" s="9"/>
      <c r="I7" s="9"/>
      <c r="J7" s="10">
        <f>IFERROR(VLOOKUP(C7,Configuracion!$A:$C,3,0),0)+IFERROR(VLOOKUP(D7,Configuracion!$A:$C,3,0),0)+IFERROR(VLOOKUP(E7,Configuracion!$A:$C,3,0),0)+IFERROR(VLOOKUP(F7,Configuracion!$A:$C,3,0),0)+IFERROR(VLOOKUP(G7,Configuracion!$A:$C,3,0),0)+IFERROR(VLOOKUP(H7,Configuracion!$A:$C,3,0),0)+IFERROR(VLOOKUP(I7,Configuracion!$A:$C,3,0),0)</f>
        <v>0</v>
      </c>
      <c r="K7" s="11"/>
    </row>
    <row r="8" spans="1:11" ht="26" customHeight="1" x14ac:dyDescent="0.35">
      <c r="A8" s="7">
        <v>4</v>
      </c>
      <c r="B8" s="12"/>
      <c r="C8" s="13"/>
      <c r="D8" s="13"/>
      <c r="E8" s="13"/>
      <c r="F8" s="13"/>
      <c r="G8" s="13"/>
      <c r="H8" s="13"/>
      <c r="I8" s="13"/>
      <c r="J8" s="14">
        <f>IFERROR(VLOOKUP(C8,Configuracion!$A:$C,3,0),0)+IFERROR(VLOOKUP(D8,Configuracion!$A:$C,3,0),0)+IFERROR(VLOOKUP(E8,Configuracion!$A:$C,3,0),0)+IFERROR(VLOOKUP(F8,Configuracion!$A:$C,3,0),0)+IFERROR(VLOOKUP(G8,Configuracion!$A:$C,3,0),0)+IFERROR(VLOOKUP(H8,Configuracion!$A:$C,3,0),0)+IFERROR(VLOOKUP(I8,Configuracion!$A:$C,3,0),0)</f>
        <v>0</v>
      </c>
      <c r="K8" s="15"/>
    </row>
    <row r="9" spans="1:11" ht="26" customHeight="1" x14ac:dyDescent="0.35">
      <c r="A9" s="7">
        <v>5</v>
      </c>
      <c r="B9" s="8"/>
      <c r="C9" s="9"/>
      <c r="D9" s="9"/>
      <c r="E9" s="9"/>
      <c r="F9" s="9"/>
      <c r="G9" s="9"/>
      <c r="H9" s="9"/>
      <c r="I9" s="9"/>
      <c r="J9" s="10">
        <f>IFERROR(VLOOKUP(C9,Configuracion!$A:$C,3,0),0)+IFERROR(VLOOKUP(D9,Configuracion!$A:$C,3,0),0)+IFERROR(VLOOKUP(E9,Configuracion!$A:$C,3,0),0)+IFERROR(VLOOKUP(F9,Configuracion!$A:$C,3,0),0)+IFERROR(VLOOKUP(G9,Configuracion!$A:$C,3,0),0)+IFERROR(VLOOKUP(H9,Configuracion!$A:$C,3,0),0)+IFERROR(VLOOKUP(I9,Configuracion!$A:$C,3,0),0)</f>
        <v>0</v>
      </c>
      <c r="K9" s="11"/>
    </row>
    <row r="10" spans="1:11" ht="26" customHeight="1" x14ac:dyDescent="0.35">
      <c r="A10" s="7">
        <v>6</v>
      </c>
      <c r="B10" s="12"/>
      <c r="C10" s="13"/>
      <c r="D10" s="13"/>
      <c r="E10" s="13"/>
      <c r="F10" s="13"/>
      <c r="G10" s="13"/>
      <c r="H10" s="13"/>
      <c r="I10" s="13"/>
      <c r="J10" s="14">
        <f>IFERROR(VLOOKUP(C10,Configuracion!$A:$C,3,0),0)+IFERROR(VLOOKUP(D10,Configuracion!$A:$C,3,0),0)+IFERROR(VLOOKUP(E10,Configuracion!$A:$C,3,0),0)+IFERROR(VLOOKUP(F10,Configuracion!$A:$C,3,0),0)+IFERROR(VLOOKUP(G10,Configuracion!$A:$C,3,0),0)+IFERROR(VLOOKUP(H10,Configuracion!$A:$C,3,0),0)+IFERROR(VLOOKUP(I10,Configuracion!$A:$C,3,0),0)</f>
        <v>0</v>
      </c>
      <c r="K10" s="15"/>
    </row>
    <row r="11" spans="1:11" ht="26" customHeight="1" x14ac:dyDescent="0.35">
      <c r="A11" s="7">
        <v>7</v>
      </c>
      <c r="B11" s="8"/>
      <c r="C11" s="9"/>
      <c r="D11" s="9"/>
      <c r="E11" s="9"/>
      <c r="F11" s="9"/>
      <c r="G11" s="9"/>
      <c r="H11" s="9"/>
      <c r="I11" s="9"/>
      <c r="J11" s="10">
        <f>IFERROR(VLOOKUP(C11,Configuracion!$A:$C,3,0),0)+IFERROR(VLOOKUP(D11,Configuracion!$A:$C,3,0),0)+IFERROR(VLOOKUP(E11,Configuracion!$A:$C,3,0),0)+IFERROR(VLOOKUP(F11,Configuracion!$A:$C,3,0),0)+IFERROR(VLOOKUP(G11,Configuracion!$A:$C,3,0),0)+IFERROR(VLOOKUP(H11,Configuracion!$A:$C,3,0),0)+IFERROR(VLOOKUP(I11,Configuracion!$A:$C,3,0),0)</f>
        <v>0</v>
      </c>
      <c r="K11" s="11"/>
    </row>
    <row r="12" spans="1:11" ht="26" customHeight="1" x14ac:dyDescent="0.35">
      <c r="A12" s="7">
        <v>8</v>
      </c>
      <c r="B12" s="12"/>
      <c r="C12" s="13"/>
      <c r="D12" s="13"/>
      <c r="E12" s="13"/>
      <c r="F12" s="13"/>
      <c r="G12" s="13"/>
      <c r="H12" s="13"/>
      <c r="I12" s="13"/>
      <c r="J12" s="14">
        <f>IFERROR(VLOOKUP(C12,Configuracion!$A:$C,3,0),0)+IFERROR(VLOOKUP(D12,Configuracion!$A:$C,3,0),0)+IFERROR(VLOOKUP(E12,Configuracion!$A:$C,3,0),0)+IFERROR(VLOOKUP(F12,Configuracion!$A:$C,3,0),0)+IFERROR(VLOOKUP(G12,Configuracion!$A:$C,3,0),0)+IFERROR(VLOOKUP(H12,Configuracion!$A:$C,3,0),0)+IFERROR(VLOOKUP(I12,Configuracion!$A:$C,3,0),0)</f>
        <v>0</v>
      </c>
      <c r="K12" s="15"/>
    </row>
    <row r="13" spans="1:11" ht="26" customHeight="1" x14ac:dyDescent="0.35">
      <c r="A13" s="7">
        <v>9</v>
      </c>
      <c r="B13" s="8"/>
      <c r="C13" s="9"/>
      <c r="D13" s="9"/>
      <c r="E13" s="9"/>
      <c r="F13" s="9"/>
      <c r="G13" s="9"/>
      <c r="H13" s="9"/>
      <c r="I13" s="9"/>
      <c r="J13" s="10">
        <f>IFERROR(VLOOKUP(C13,Configuracion!$A:$C,3,0),0)+IFERROR(VLOOKUP(D13,Configuracion!$A:$C,3,0),0)+IFERROR(VLOOKUP(E13,Configuracion!$A:$C,3,0),0)+IFERROR(VLOOKUP(F13,Configuracion!$A:$C,3,0),0)+IFERROR(VLOOKUP(G13,Configuracion!$A:$C,3,0),0)+IFERROR(VLOOKUP(H13,Configuracion!$A:$C,3,0),0)+IFERROR(VLOOKUP(I13,Configuracion!$A:$C,3,0),0)</f>
        <v>0</v>
      </c>
      <c r="K13" s="11"/>
    </row>
    <row r="14" spans="1:11" ht="26" customHeight="1" x14ac:dyDescent="0.35">
      <c r="A14" s="7">
        <v>10</v>
      </c>
      <c r="B14" s="12"/>
      <c r="C14" s="13"/>
      <c r="D14" s="13"/>
      <c r="E14" s="13"/>
      <c r="F14" s="13"/>
      <c r="G14" s="13"/>
      <c r="H14" s="13"/>
      <c r="I14" s="13"/>
      <c r="J14" s="14">
        <f>IFERROR(VLOOKUP(C14,Configuracion!$A:$C,3,0),0)+IFERROR(VLOOKUP(D14,Configuracion!$A:$C,3,0),0)+IFERROR(VLOOKUP(E14,Configuracion!$A:$C,3,0),0)+IFERROR(VLOOKUP(F14,Configuracion!$A:$C,3,0),0)+IFERROR(VLOOKUP(G14,Configuracion!$A:$C,3,0),0)+IFERROR(VLOOKUP(H14,Configuracion!$A:$C,3,0),0)+IFERROR(VLOOKUP(I14,Configuracion!$A:$C,3,0),0)</f>
        <v>0</v>
      </c>
      <c r="K14" s="15"/>
    </row>
    <row r="15" spans="1:11" ht="26" customHeight="1" x14ac:dyDescent="0.35">
      <c r="A15" s="7">
        <v>11</v>
      </c>
      <c r="B15" s="8"/>
      <c r="C15" s="9"/>
      <c r="D15" s="9"/>
      <c r="E15" s="9"/>
      <c r="F15" s="9"/>
      <c r="G15" s="9"/>
      <c r="H15" s="9"/>
      <c r="I15" s="9"/>
      <c r="J15" s="10">
        <f>IFERROR(VLOOKUP(C15,Configuracion!$A:$C,3,0),0)+IFERROR(VLOOKUP(D15,Configuracion!$A:$C,3,0),0)+IFERROR(VLOOKUP(E15,Configuracion!$A:$C,3,0),0)+IFERROR(VLOOKUP(F15,Configuracion!$A:$C,3,0),0)+IFERROR(VLOOKUP(G15,Configuracion!$A:$C,3,0),0)+IFERROR(VLOOKUP(H15,Configuracion!$A:$C,3,0),0)+IFERROR(VLOOKUP(I15,Configuracion!$A:$C,3,0),0)</f>
        <v>0</v>
      </c>
      <c r="K15" s="11"/>
    </row>
    <row r="16" spans="1:11" ht="26" customHeight="1" x14ac:dyDescent="0.35">
      <c r="A16" s="7">
        <v>12</v>
      </c>
      <c r="B16" s="12"/>
      <c r="C16" s="13"/>
      <c r="D16" s="13"/>
      <c r="E16" s="13"/>
      <c r="F16" s="13"/>
      <c r="G16" s="13"/>
      <c r="H16" s="13"/>
      <c r="I16" s="13"/>
      <c r="J16" s="14">
        <f>IFERROR(VLOOKUP(C16,Configuracion!$A:$C,3,0),0)+IFERROR(VLOOKUP(D16,Configuracion!$A:$C,3,0),0)+IFERROR(VLOOKUP(E16,Configuracion!$A:$C,3,0),0)+IFERROR(VLOOKUP(F16,Configuracion!$A:$C,3,0),0)+IFERROR(VLOOKUP(G16,Configuracion!$A:$C,3,0),0)+IFERROR(VLOOKUP(H16,Configuracion!$A:$C,3,0),0)+IFERROR(VLOOKUP(I16,Configuracion!$A:$C,3,0),0)</f>
        <v>0</v>
      </c>
      <c r="K16" s="15"/>
    </row>
    <row r="17" spans="1:11" ht="26" customHeight="1" x14ac:dyDescent="0.35">
      <c r="A17" s="7">
        <v>13</v>
      </c>
      <c r="B17" s="8"/>
      <c r="C17" s="9"/>
      <c r="D17" s="9"/>
      <c r="E17" s="9"/>
      <c r="F17" s="9"/>
      <c r="G17" s="9"/>
      <c r="H17" s="9"/>
      <c r="I17" s="9"/>
      <c r="J17" s="10">
        <f>IFERROR(VLOOKUP(C17,Configuracion!$A:$C,3,0),0)+IFERROR(VLOOKUP(D17,Configuracion!$A:$C,3,0),0)+IFERROR(VLOOKUP(E17,Configuracion!$A:$C,3,0),0)+IFERROR(VLOOKUP(F17,Configuracion!$A:$C,3,0),0)+IFERROR(VLOOKUP(G17,Configuracion!$A:$C,3,0),0)+IFERROR(VLOOKUP(H17,Configuracion!$A:$C,3,0),0)+IFERROR(VLOOKUP(I17,Configuracion!$A:$C,3,0),0)</f>
        <v>0</v>
      </c>
      <c r="K17" s="11"/>
    </row>
    <row r="18" spans="1:11" ht="26" customHeight="1" x14ac:dyDescent="0.35">
      <c r="A18" s="7">
        <v>14</v>
      </c>
      <c r="B18" s="12"/>
      <c r="C18" s="13"/>
      <c r="D18" s="13"/>
      <c r="E18" s="13"/>
      <c r="F18" s="13"/>
      <c r="G18" s="13"/>
      <c r="H18" s="13"/>
      <c r="I18" s="13"/>
      <c r="J18" s="14">
        <f>IFERROR(VLOOKUP(C18,Configuracion!$A:$C,3,0),0)+IFERROR(VLOOKUP(D18,Configuracion!$A:$C,3,0),0)+IFERROR(VLOOKUP(E18,Configuracion!$A:$C,3,0),0)+IFERROR(VLOOKUP(F18,Configuracion!$A:$C,3,0),0)+IFERROR(VLOOKUP(G18,Configuracion!$A:$C,3,0),0)+IFERROR(VLOOKUP(H18,Configuracion!$A:$C,3,0),0)+IFERROR(VLOOKUP(I18,Configuracion!$A:$C,3,0),0)</f>
        <v>0</v>
      </c>
      <c r="K18" s="15"/>
    </row>
    <row r="19" spans="1:11" ht="26" customHeight="1" x14ac:dyDescent="0.35">
      <c r="A19" s="7">
        <v>15</v>
      </c>
      <c r="B19" s="8"/>
      <c r="C19" s="9"/>
      <c r="D19" s="9"/>
      <c r="E19" s="9"/>
      <c r="F19" s="9"/>
      <c r="G19" s="9"/>
      <c r="H19" s="9"/>
      <c r="I19" s="9"/>
      <c r="J19" s="10">
        <f>IFERROR(VLOOKUP(C19,Configuracion!$A:$C,3,0),0)+IFERROR(VLOOKUP(D19,Configuracion!$A:$C,3,0),0)+IFERROR(VLOOKUP(E19,Configuracion!$A:$C,3,0),0)+IFERROR(VLOOKUP(F19,Configuracion!$A:$C,3,0),0)+IFERROR(VLOOKUP(G19,Configuracion!$A:$C,3,0),0)+IFERROR(VLOOKUP(H19,Configuracion!$A:$C,3,0),0)+IFERROR(VLOOKUP(I19,Configuracion!$A:$C,3,0),0)</f>
        <v>0</v>
      </c>
      <c r="K19" s="11"/>
    </row>
    <row r="20" spans="1:11" ht="26" customHeight="1" x14ac:dyDescent="0.35">
      <c r="A20" s="7">
        <v>16</v>
      </c>
      <c r="B20" s="12"/>
      <c r="C20" s="13"/>
      <c r="D20" s="13"/>
      <c r="E20" s="13"/>
      <c r="F20" s="13"/>
      <c r="G20" s="13"/>
      <c r="H20" s="13"/>
      <c r="I20" s="13"/>
      <c r="J20" s="14">
        <f>IFERROR(VLOOKUP(C20,Configuracion!$A:$C,3,0),0)+IFERROR(VLOOKUP(D20,Configuracion!$A:$C,3,0),0)+IFERROR(VLOOKUP(E20,Configuracion!$A:$C,3,0),0)+IFERROR(VLOOKUP(F20,Configuracion!$A:$C,3,0),0)+IFERROR(VLOOKUP(G20,Configuracion!$A:$C,3,0),0)+IFERROR(VLOOKUP(H20,Configuracion!$A:$C,3,0),0)+IFERROR(VLOOKUP(I20,Configuracion!$A:$C,3,0),0)</f>
        <v>0</v>
      </c>
      <c r="K20" s="15"/>
    </row>
    <row r="21" spans="1:11" ht="8" customHeight="1" x14ac:dyDescent="0.35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</row>
    <row r="22" spans="1:11" ht="26" customHeight="1" x14ac:dyDescent="0.35">
      <c r="A22" s="71" t="s">
        <v>14</v>
      </c>
      <c r="B22" s="64"/>
      <c r="C22" s="5" t="s">
        <v>5</v>
      </c>
      <c r="D22" s="5" t="s">
        <v>6</v>
      </c>
      <c r="E22" s="5" t="s">
        <v>7</v>
      </c>
      <c r="F22" s="5" t="s">
        <v>8</v>
      </c>
      <c r="G22" s="5" t="s">
        <v>9</v>
      </c>
      <c r="H22" s="5" t="s">
        <v>10</v>
      </c>
      <c r="I22" s="5" t="s">
        <v>11</v>
      </c>
      <c r="J22" s="4" t="s">
        <v>15</v>
      </c>
      <c r="K22" s="17"/>
    </row>
    <row r="23" spans="1:11" ht="22" customHeight="1" x14ac:dyDescent="0.35">
      <c r="A23" s="18" t="s">
        <v>16</v>
      </c>
      <c r="B23" s="19" t="s">
        <v>17</v>
      </c>
      <c r="C23" s="20">
        <f t="shared" ref="C23:I23" si="0">COUNTIF(C5:C20,"M")</f>
        <v>0</v>
      </c>
      <c r="D23" s="20">
        <f t="shared" si="0"/>
        <v>0</v>
      </c>
      <c r="E23" s="20">
        <f t="shared" si="0"/>
        <v>0</v>
      </c>
      <c r="F23" s="20">
        <f t="shared" si="0"/>
        <v>0</v>
      </c>
      <c r="G23" s="20">
        <f t="shared" si="0"/>
        <v>0</v>
      </c>
      <c r="H23" s="20">
        <f t="shared" si="0"/>
        <v>0</v>
      </c>
      <c r="I23" s="20">
        <f t="shared" si="0"/>
        <v>0</v>
      </c>
      <c r="J23" s="20">
        <f>COUNTIF(C5:C20,"M")+COUNTIF(D5:D20,"M")+COUNTIF(E5:E20,"M")+COUNTIF(F5:F20,"M")+COUNTIF(G5:G20,"M")+COUNTIF(H5:H20,"M")+COUNTIF(I5:I20,"M")</f>
        <v>0</v>
      </c>
      <c r="K23" s="21"/>
    </row>
    <row r="24" spans="1:11" ht="22" customHeight="1" x14ac:dyDescent="0.35">
      <c r="A24" s="22" t="s">
        <v>18</v>
      </c>
      <c r="B24" s="23" t="s">
        <v>19</v>
      </c>
      <c r="C24" s="24">
        <f t="shared" ref="C24:I24" si="1">COUNTIF(C5:C20,"T")</f>
        <v>0</v>
      </c>
      <c r="D24" s="24">
        <f t="shared" si="1"/>
        <v>0</v>
      </c>
      <c r="E24" s="24">
        <f t="shared" si="1"/>
        <v>0</v>
      </c>
      <c r="F24" s="24">
        <f t="shared" si="1"/>
        <v>0</v>
      </c>
      <c r="G24" s="24">
        <f t="shared" si="1"/>
        <v>0</v>
      </c>
      <c r="H24" s="24">
        <f t="shared" si="1"/>
        <v>0</v>
      </c>
      <c r="I24" s="24">
        <f t="shared" si="1"/>
        <v>0</v>
      </c>
      <c r="J24" s="24">
        <f>COUNTIF(C5:C20,"T")+COUNTIF(D5:D20,"T")+COUNTIF(E5:E20,"T")+COUNTIF(F5:F20,"T")+COUNTIF(G5:G20,"T")+COUNTIF(H5:H20,"T")+COUNTIF(I5:I20,"T")</f>
        <v>0</v>
      </c>
      <c r="K24" s="25"/>
    </row>
    <row r="25" spans="1:11" ht="22" customHeight="1" x14ac:dyDescent="0.35">
      <c r="A25" s="26" t="s">
        <v>20</v>
      </c>
      <c r="B25" s="27" t="s">
        <v>21</v>
      </c>
      <c r="C25" s="28">
        <f t="shared" ref="C25:I25" si="2">COUNTIF(C5:C20,"N")</f>
        <v>0</v>
      </c>
      <c r="D25" s="28">
        <f t="shared" si="2"/>
        <v>0</v>
      </c>
      <c r="E25" s="28">
        <f t="shared" si="2"/>
        <v>0</v>
      </c>
      <c r="F25" s="28">
        <f t="shared" si="2"/>
        <v>0</v>
      </c>
      <c r="G25" s="28">
        <f t="shared" si="2"/>
        <v>0</v>
      </c>
      <c r="H25" s="28">
        <f t="shared" si="2"/>
        <v>0</v>
      </c>
      <c r="I25" s="28">
        <f t="shared" si="2"/>
        <v>0</v>
      </c>
      <c r="J25" s="28">
        <f>COUNTIF(C5:C20,"N")+COUNTIF(D5:D20,"N")+COUNTIF(E5:E20,"N")+COUNTIF(F5:F20,"N")+COUNTIF(G5:G20,"N")+COUNTIF(H5:H20,"N")+COUNTIF(I5:I20,"N")</f>
        <v>0</v>
      </c>
      <c r="K25" s="29"/>
    </row>
    <row r="26" spans="1:11" ht="22" customHeight="1" x14ac:dyDescent="0.35">
      <c r="A26" s="30" t="s">
        <v>22</v>
      </c>
      <c r="B26" s="31" t="s">
        <v>23</v>
      </c>
      <c r="C26" s="32">
        <f t="shared" ref="C26:I26" si="3">COUNTIF(C5:C20,"L")</f>
        <v>0</v>
      </c>
      <c r="D26" s="32">
        <f t="shared" si="3"/>
        <v>0</v>
      </c>
      <c r="E26" s="32">
        <f t="shared" si="3"/>
        <v>0</v>
      </c>
      <c r="F26" s="32">
        <f t="shared" si="3"/>
        <v>0</v>
      </c>
      <c r="G26" s="32">
        <f t="shared" si="3"/>
        <v>0</v>
      </c>
      <c r="H26" s="32">
        <f t="shared" si="3"/>
        <v>0</v>
      </c>
      <c r="I26" s="32">
        <f t="shared" si="3"/>
        <v>0</v>
      </c>
      <c r="J26" s="32">
        <f>COUNTIF(C5:C20,"L")+COUNTIF(D5:D20,"L")+COUNTIF(E5:E20,"L")+COUNTIF(F5:F20,"L")+COUNTIF(G5:G20,"L")+COUNTIF(H5:H20,"L")+COUNTIF(I5:I20,"L")</f>
        <v>0</v>
      </c>
      <c r="K26" s="33"/>
    </row>
    <row r="27" spans="1:11" ht="22" customHeight="1" x14ac:dyDescent="0.35">
      <c r="A27" s="34" t="s">
        <v>24</v>
      </c>
      <c r="B27" s="35" t="s">
        <v>25</v>
      </c>
      <c r="C27" s="36">
        <f t="shared" ref="C27:I27" si="4">COUNTIF(C5:C20,"V")</f>
        <v>0</v>
      </c>
      <c r="D27" s="36">
        <f t="shared" si="4"/>
        <v>0</v>
      </c>
      <c r="E27" s="36">
        <f t="shared" si="4"/>
        <v>0</v>
      </c>
      <c r="F27" s="36">
        <f t="shared" si="4"/>
        <v>0</v>
      </c>
      <c r="G27" s="36">
        <f t="shared" si="4"/>
        <v>0</v>
      </c>
      <c r="H27" s="36">
        <f t="shared" si="4"/>
        <v>0</v>
      </c>
      <c r="I27" s="36">
        <f t="shared" si="4"/>
        <v>0</v>
      </c>
      <c r="J27" s="36">
        <f>COUNTIF(C5:C20,"V")+COUNTIF(D5:D20,"V")+COUNTIF(E5:E20,"V")+COUNTIF(F5:F20,"V")+COUNTIF(G5:G20,"V")+COUNTIF(H5:H20,"V")+COUNTIF(I5:I20,"V")</f>
        <v>0</v>
      </c>
      <c r="K27" s="37"/>
    </row>
    <row r="28" spans="1:11" ht="22" customHeight="1" x14ac:dyDescent="0.35">
      <c r="A28" s="38" t="s">
        <v>26</v>
      </c>
      <c r="B28" s="39" t="s">
        <v>27</v>
      </c>
      <c r="C28" s="40">
        <f t="shared" ref="C28:I28" si="5">COUNTIF(C5:C20,"B")</f>
        <v>0</v>
      </c>
      <c r="D28" s="40">
        <f t="shared" si="5"/>
        <v>0</v>
      </c>
      <c r="E28" s="40">
        <f t="shared" si="5"/>
        <v>0</v>
      </c>
      <c r="F28" s="40">
        <f t="shared" si="5"/>
        <v>0</v>
      </c>
      <c r="G28" s="40">
        <f t="shared" si="5"/>
        <v>0</v>
      </c>
      <c r="H28" s="40">
        <f t="shared" si="5"/>
        <v>0</v>
      </c>
      <c r="I28" s="40">
        <f t="shared" si="5"/>
        <v>0</v>
      </c>
      <c r="J28" s="40">
        <f>COUNTIF(C5:C20,"B")+COUNTIF(D5:D20,"B")+COUNTIF(E5:E20,"B")+COUNTIF(F5:F20,"B")+COUNTIF(G5:G20,"B")+COUNTIF(H5:H20,"B")+COUNTIF(I5:I20,"B")</f>
        <v>0</v>
      </c>
      <c r="K28" s="41"/>
    </row>
    <row r="29" spans="1:11" ht="22" customHeight="1" x14ac:dyDescent="0.35">
      <c r="A29" s="42" t="s">
        <v>28</v>
      </c>
      <c r="B29" s="43" t="s">
        <v>29</v>
      </c>
      <c r="C29" s="44">
        <f t="shared" ref="C29:I29" si="6">COUNTIF(C5:C20,"F")</f>
        <v>0</v>
      </c>
      <c r="D29" s="44">
        <f t="shared" si="6"/>
        <v>0</v>
      </c>
      <c r="E29" s="44">
        <f t="shared" si="6"/>
        <v>0</v>
      </c>
      <c r="F29" s="44">
        <f t="shared" si="6"/>
        <v>0</v>
      </c>
      <c r="G29" s="44">
        <f t="shared" si="6"/>
        <v>0</v>
      </c>
      <c r="H29" s="44">
        <f t="shared" si="6"/>
        <v>0</v>
      </c>
      <c r="I29" s="44">
        <f t="shared" si="6"/>
        <v>0</v>
      </c>
      <c r="J29" s="44">
        <f>COUNTIF(C5:C20,"F")+COUNTIF(D5:D20,"F")+COUNTIF(E5:E20,"F")+COUNTIF(F5:F20,"F")+COUNTIF(G5:G20,"F")+COUNTIF(H5:H20,"F")+COUNTIF(I5:I20,"F")</f>
        <v>0</v>
      </c>
      <c r="K29" s="45"/>
    </row>
    <row r="30" spans="1:11" ht="22" customHeight="1" x14ac:dyDescent="0.35">
      <c r="A30" s="46" t="s">
        <v>30</v>
      </c>
      <c r="B30" s="47" t="s">
        <v>31</v>
      </c>
      <c r="C30" s="48">
        <f t="shared" ref="C30:I30" si="7">COUNTIF(C5:C20,"P")</f>
        <v>0</v>
      </c>
      <c r="D30" s="48">
        <f t="shared" si="7"/>
        <v>0</v>
      </c>
      <c r="E30" s="48">
        <f t="shared" si="7"/>
        <v>0</v>
      </c>
      <c r="F30" s="48">
        <f t="shared" si="7"/>
        <v>0</v>
      </c>
      <c r="G30" s="48">
        <f t="shared" si="7"/>
        <v>0</v>
      </c>
      <c r="H30" s="48">
        <f t="shared" si="7"/>
        <v>0</v>
      </c>
      <c r="I30" s="48">
        <f t="shared" si="7"/>
        <v>0</v>
      </c>
      <c r="J30" s="48">
        <f>COUNTIF(C5:C20,"P")+COUNTIF(D5:D20,"P")+COUNTIF(E5:E20,"P")+COUNTIF(F5:F20,"P")+COUNTIF(G5:G20,"P")+COUNTIF(H5:H20,"P")+COUNTIF(I5:I20,"P")</f>
        <v>0</v>
      </c>
      <c r="K30" s="49"/>
    </row>
    <row r="31" spans="1:11" ht="22" customHeight="1" x14ac:dyDescent="0.35"/>
    <row r="32" spans="1:11" ht="26" customHeight="1" x14ac:dyDescent="0.35">
      <c r="A32" s="68" t="s">
        <v>32</v>
      </c>
      <c r="B32" s="64"/>
      <c r="C32" s="17"/>
      <c r="D32" s="17"/>
      <c r="E32" s="17"/>
      <c r="F32" s="17"/>
      <c r="G32" s="17"/>
      <c r="H32" s="17"/>
      <c r="I32" s="17"/>
      <c r="J32" s="50">
        <f>SUM(J5:J20)</f>
        <v>0</v>
      </c>
      <c r="K32" s="17"/>
    </row>
  </sheetData>
  <mergeCells count="10">
    <mergeCell ref="A32:B32"/>
    <mergeCell ref="J3:J4"/>
    <mergeCell ref="A1:K1"/>
    <mergeCell ref="A22:B22"/>
    <mergeCell ref="A2:B2"/>
    <mergeCell ref="I2:K2"/>
    <mergeCell ref="K3:K4"/>
    <mergeCell ref="C2:G2"/>
    <mergeCell ref="A3:A4"/>
    <mergeCell ref="B3:B4"/>
  </mergeCells>
  <conditionalFormatting sqref="C5:I20">
    <cfRule type="expression" dxfId="7" priority="1">
      <formula>C5="M"</formula>
    </cfRule>
    <cfRule type="expression" dxfId="6" priority="2">
      <formula>C5="T"</formula>
    </cfRule>
    <cfRule type="expression" dxfId="5" priority="3">
      <formula>C5="N"</formula>
    </cfRule>
    <cfRule type="expression" dxfId="4" priority="4">
      <formula>C5="L"</formula>
    </cfRule>
    <cfRule type="expression" dxfId="3" priority="5">
      <formula>C5="V"</formula>
    </cfRule>
    <cfRule type="expression" dxfId="2" priority="6">
      <formula>C5="B"</formula>
    </cfRule>
    <cfRule type="expression" dxfId="1" priority="7">
      <formula>C5="F"</formula>
    </cfRule>
    <cfRule type="expression" dxfId="0" priority="8">
      <formula>C5="P"</formula>
    </cfRule>
  </conditionalFormatting>
  <dataValidations count="1">
    <dataValidation type="list" errorStyle="warning" allowBlank="1" showErrorMessage="1" errorTitle="Codigo no valido" error="Usa uno de estos codigos: M,T,N,L,V,B,F,P" sqref="C5:I20" xr:uid="{00000000-0002-0000-0000-000000000000}">
      <formula1>"M,T,N,L,V,B,F,P"</formula1>
    </dataValidation>
  </dataValidations>
  <pageMargins left="0.75" right="0.75" top="1" bottom="1" header="0.5" footer="0.5"/>
  <pageSetup paperSize="9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5B21B6"/>
  </sheetPr>
  <dimension ref="A1:C12"/>
  <sheetViews>
    <sheetView workbookViewId="0">
      <selection activeCell="A3" sqref="A3"/>
    </sheetView>
  </sheetViews>
  <sheetFormatPr defaultRowHeight="14.5" x14ac:dyDescent="0.35"/>
  <cols>
    <col min="1" max="1" width="10" customWidth="1"/>
    <col min="2" max="2" width="24" customWidth="1"/>
    <col min="3" max="3" width="14" customWidth="1"/>
  </cols>
  <sheetData>
    <row r="1" spans="1:3" ht="36" customHeight="1" x14ac:dyDescent="0.35">
      <c r="A1" s="72" t="s">
        <v>33</v>
      </c>
      <c r="B1" s="64"/>
      <c r="C1" s="64"/>
    </row>
    <row r="2" spans="1:3" ht="22" customHeight="1" x14ac:dyDescent="0.35">
      <c r="A2" s="51" t="s">
        <v>34</v>
      </c>
      <c r="B2" s="51" t="s">
        <v>35</v>
      </c>
      <c r="C2" s="51" t="s">
        <v>36</v>
      </c>
    </row>
    <row r="3" spans="1:3" ht="22" customHeight="1" x14ac:dyDescent="0.35">
      <c r="A3" s="18" t="s">
        <v>16</v>
      </c>
      <c r="B3" s="19" t="s">
        <v>17</v>
      </c>
      <c r="C3" s="20">
        <v>8</v>
      </c>
    </row>
    <row r="4" spans="1:3" ht="22" customHeight="1" x14ac:dyDescent="0.35">
      <c r="A4" s="22" t="s">
        <v>18</v>
      </c>
      <c r="B4" s="23" t="s">
        <v>19</v>
      </c>
      <c r="C4" s="24">
        <v>8</v>
      </c>
    </row>
    <row r="5" spans="1:3" ht="22" customHeight="1" x14ac:dyDescent="0.35">
      <c r="A5" s="26" t="s">
        <v>20</v>
      </c>
      <c r="B5" s="27" t="s">
        <v>21</v>
      </c>
      <c r="C5" s="28">
        <v>8</v>
      </c>
    </row>
    <row r="6" spans="1:3" ht="22" customHeight="1" x14ac:dyDescent="0.35">
      <c r="A6" s="30" t="s">
        <v>22</v>
      </c>
      <c r="B6" s="31" t="s">
        <v>23</v>
      </c>
      <c r="C6" s="32">
        <v>0</v>
      </c>
    </row>
    <row r="7" spans="1:3" ht="22" customHeight="1" x14ac:dyDescent="0.35">
      <c r="A7" s="34" t="s">
        <v>24</v>
      </c>
      <c r="B7" s="35" t="s">
        <v>25</v>
      </c>
      <c r="C7" s="36">
        <v>0</v>
      </c>
    </row>
    <row r="8" spans="1:3" ht="22" customHeight="1" x14ac:dyDescent="0.35">
      <c r="A8" s="38" t="s">
        <v>26</v>
      </c>
      <c r="B8" s="39" t="s">
        <v>27</v>
      </c>
      <c r="C8" s="40">
        <v>0</v>
      </c>
    </row>
    <row r="9" spans="1:3" ht="22" customHeight="1" x14ac:dyDescent="0.35">
      <c r="A9" s="42" t="s">
        <v>28</v>
      </c>
      <c r="B9" s="43" t="s">
        <v>29</v>
      </c>
      <c r="C9" s="44">
        <v>8</v>
      </c>
    </row>
    <row r="10" spans="1:3" ht="22" customHeight="1" x14ac:dyDescent="0.35">
      <c r="A10" s="46" t="s">
        <v>30</v>
      </c>
      <c r="B10" s="47" t="s">
        <v>31</v>
      </c>
      <c r="C10" s="48">
        <v>0</v>
      </c>
    </row>
    <row r="12" spans="1:3" ht="16" customHeight="1" x14ac:dyDescent="0.35">
      <c r="A12" s="73" t="s">
        <v>37</v>
      </c>
      <c r="B12" s="64"/>
      <c r="C12" s="64"/>
    </row>
  </sheetData>
  <mergeCells count="2">
    <mergeCell ref="A1:C1"/>
    <mergeCell ref="A12:C12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65F46"/>
  </sheetPr>
  <dimension ref="A1:C21"/>
  <sheetViews>
    <sheetView topLeftCell="A20" workbookViewId="0">
      <selection sqref="A1:C1"/>
    </sheetView>
  </sheetViews>
  <sheetFormatPr defaultRowHeight="14.5" x14ac:dyDescent="0.35"/>
  <cols>
    <col min="1" max="1" width="5" customWidth="1"/>
    <col min="2" max="2" width="32" customWidth="1"/>
    <col min="3" max="3" width="55" customWidth="1"/>
    <col min="4" max="4" width="3" customWidth="1"/>
  </cols>
  <sheetData>
    <row r="1" spans="1:3" ht="44" customHeight="1" x14ac:dyDescent="0.35">
      <c r="A1" s="74" t="s">
        <v>38</v>
      </c>
      <c r="B1" s="64"/>
      <c r="C1" s="64"/>
    </row>
    <row r="3" spans="1:3" ht="44" customHeight="1" x14ac:dyDescent="0.35">
      <c r="A3" s="52" t="s">
        <v>39</v>
      </c>
      <c r="B3" s="53" t="s">
        <v>40</v>
      </c>
      <c r="C3" s="54" t="s">
        <v>41</v>
      </c>
    </row>
    <row r="4" spans="1:3" ht="44" customHeight="1" x14ac:dyDescent="0.35">
      <c r="A4" s="52" t="s">
        <v>42</v>
      </c>
      <c r="B4" s="53" t="s">
        <v>43</v>
      </c>
      <c r="C4" s="54" t="s">
        <v>44</v>
      </c>
    </row>
    <row r="5" spans="1:3" ht="44" customHeight="1" x14ac:dyDescent="0.35">
      <c r="A5" s="52" t="s">
        <v>45</v>
      </c>
      <c r="B5" s="53" t="s">
        <v>46</v>
      </c>
      <c r="C5" s="54" t="s">
        <v>47</v>
      </c>
    </row>
    <row r="6" spans="1:3" ht="44" customHeight="1" x14ac:dyDescent="0.35">
      <c r="A6" s="52" t="s">
        <v>48</v>
      </c>
      <c r="B6" s="53" t="s">
        <v>49</v>
      </c>
      <c r="C6" s="54" t="s">
        <v>50</v>
      </c>
    </row>
    <row r="7" spans="1:3" ht="44" customHeight="1" x14ac:dyDescent="0.35">
      <c r="A7" s="52" t="s">
        <v>51</v>
      </c>
      <c r="B7" s="53" t="s">
        <v>52</v>
      </c>
      <c r="C7" s="54" t="s">
        <v>53</v>
      </c>
    </row>
    <row r="8" spans="1:3" ht="44" customHeight="1" x14ac:dyDescent="0.35">
      <c r="A8" s="52" t="s">
        <v>54</v>
      </c>
      <c r="B8" s="53" t="s">
        <v>55</v>
      </c>
      <c r="C8" s="54" t="s">
        <v>56</v>
      </c>
    </row>
    <row r="9" spans="1:3" ht="44" customHeight="1" x14ac:dyDescent="0.35">
      <c r="A9" s="52" t="s">
        <v>57</v>
      </c>
      <c r="B9" s="53" t="s">
        <v>58</v>
      </c>
      <c r="C9" s="54" t="s">
        <v>59</v>
      </c>
    </row>
    <row r="12" spans="1:3" ht="32" customHeight="1" x14ac:dyDescent="0.35">
      <c r="A12" s="72" t="s">
        <v>60</v>
      </c>
      <c r="B12" s="64"/>
      <c r="C12" s="64"/>
    </row>
    <row r="13" spans="1:3" ht="22" customHeight="1" x14ac:dyDescent="0.35">
      <c r="A13" s="51" t="s">
        <v>34</v>
      </c>
      <c r="B13" s="51" t="s">
        <v>61</v>
      </c>
      <c r="C13" s="51" t="s">
        <v>62</v>
      </c>
    </row>
    <row r="14" spans="1:3" ht="24" customHeight="1" x14ac:dyDescent="0.35">
      <c r="A14" s="55" t="s">
        <v>16</v>
      </c>
      <c r="B14" s="19" t="s">
        <v>17</v>
      </c>
      <c r="C14" s="20" t="s">
        <v>63</v>
      </c>
    </row>
    <row r="15" spans="1:3" ht="24" customHeight="1" x14ac:dyDescent="0.35">
      <c r="A15" s="56" t="s">
        <v>18</v>
      </c>
      <c r="B15" s="23" t="s">
        <v>19</v>
      </c>
      <c r="C15" s="24" t="s">
        <v>63</v>
      </c>
    </row>
    <row r="16" spans="1:3" ht="24" customHeight="1" x14ac:dyDescent="0.35">
      <c r="A16" s="57" t="s">
        <v>20</v>
      </c>
      <c r="B16" s="27" t="s">
        <v>21</v>
      </c>
      <c r="C16" s="28" t="s">
        <v>63</v>
      </c>
    </row>
    <row r="17" spans="1:3" ht="24" customHeight="1" x14ac:dyDescent="0.35">
      <c r="A17" s="58" t="s">
        <v>22</v>
      </c>
      <c r="B17" s="31" t="s">
        <v>23</v>
      </c>
      <c r="C17" s="32" t="s">
        <v>64</v>
      </c>
    </row>
    <row r="18" spans="1:3" ht="24" customHeight="1" x14ac:dyDescent="0.35">
      <c r="A18" s="59" t="s">
        <v>24</v>
      </c>
      <c r="B18" s="35" t="s">
        <v>25</v>
      </c>
      <c r="C18" s="36" t="s">
        <v>64</v>
      </c>
    </row>
    <row r="19" spans="1:3" ht="24" customHeight="1" x14ac:dyDescent="0.35">
      <c r="A19" s="60" t="s">
        <v>26</v>
      </c>
      <c r="B19" s="39" t="s">
        <v>27</v>
      </c>
      <c r="C19" s="40" t="s">
        <v>64</v>
      </c>
    </row>
    <row r="20" spans="1:3" ht="24" customHeight="1" x14ac:dyDescent="0.35">
      <c r="A20" s="61" t="s">
        <v>28</v>
      </c>
      <c r="B20" s="43" t="s">
        <v>29</v>
      </c>
      <c r="C20" s="44" t="s">
        <v>63</v>
      </c>
    </row>
    <row r="21" spans="1:3" ht="24" customHeight="1" x14ac:dyDescent="0.35">
      <c r="A21" s="62" t="s">
        <v>30</v>
      </c>
      <c r="B21" s="47" t="s">
        <v>31</v>
      </c>
      <c r="C21" s="48" t="s">
        <v>64</v>
      </c>
    </row>
  </sheetData>
  <mergeCells count="2">
    <mergeCell ref="A1:C1"/>
    <mergeCell ref="A12:C12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Cuadrante</vt:lpstr>
      <vt:lpstr>Configuracion</vt:lpstr>
      <vt:lpstr>Instrucciones</vt:lpstr>
      <vt:lpstr>Cuadrante!Print_Titles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Antoni GUITART VENTURA</cp:lastModifiedBy>
  <dcterms:created xsi:type="dcterms:W3CDTF">2026-05-14T11:29:28Z</dcterms:created>
  <dcterms:modified xsi:type="dcterms:W3CDTF">2026-05-14T11:33:31Z</dcterms:modified>
</cp:coreProperties>
</file>